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6e7f76ae4da452/Wireless Planet/LoRaWAN Community/"/>
    </mc:Choice>
  </mc:AlternateContent>
  <xr:revisionPtr revIDLastSave="0" documentId="8_{63BAEDF7-53D7-4ABF-8874-31B681600442}" xr6:coauthVersionLast="47" xr6:coauthVersionMax="47" xr10:uidLastSave="{00000000-0000-0000-0000-000000000000}"/>
  <bookViews>
    <workbookView xWindow="-28920" yWindow="-120" windowWidth="29040" windowHeight="15720" xr2:uid="{EFACA38E-303A-4E93-911C-1DA419B4E516}"/>
  </bookViews>
  <sheets>
    <sheet name="population_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D1" i="1"/>
  <c r="D2" i="1" s="1"/>
  <c r="D3" i="1" l="1"/>
  <c r="E4" i="1"/>
  <c r="E5" i="1"/>
</calcChain>
</file>

<file path=xl/sharedStrings.xml><?xml version="1.0" encoding="utf-8"?>
<sst xmlns="http://schemas.openxmlformats.org/spreadsheetml/2006/main" count="106" uniqueCount="106">
  <si>
    <t>County</t>
  </si>
  <si>
    <t>Male</t>
  </si>
  <si>
    <t>Female</t>
  </si>
  <si>
    <t>total_population</t>
  </si>
  <si>
    <t xml:space="preserve">Total Population: </t>
  </si>
  <si>
    <t>Male Population</t>
  </si>
  <si>
    <t>Female Population</t>
  </si>
  <si>
    <t>Rural Population</t>
  </si>
  <si>
    <t>% population</t>
  </si>
  <si>
    <t>Urban Population</t>
  </si>
  <si>
    <t>County_ID</t>
  </si>
  <si>
    <t>Mombasa</t>
  </si>
  <si>
    <t>Kwale</t>
  </si>
  <si>
    <t>Kilifi</t>
  </si>
  <si>
    <t>Tana River</t>
  </si>
  <si>
    <t>Lamu</t>
  </si>
  <si>
    <t>Taita-Taveta</t>
  </si>
  <si>
    <t>Garissa</t>
  </si>
  <si>
    <t>Wajir</t>
  </si>
  <si>
    <t>Mandera</t>
  </si>
  <si>
    <t>Marsabit</t>
  </si>
  <si>
    <t>Isiolo</t>
  </si>
  <si>
    <t>Meru</t>
  </si>
  <si>
    <t>Tharaka-Nithi</t>
  </si>
  <si>
    <t>Embu</t>
  </si>
  <si>
    <t>Kitui</t>
  </si>
  <si>
    <t>Machakos</t>
  </si>
  <si>
    <t>Makueni</t>
  </si>
  <si>
    <t>Nyandarua</t>
  </si>
  <si>
    <t>Nyeri</t>
  </si>
  <si>
    <t>Kirinyaga</t>
  </si>
  <si>
    <t>Murang'a</t>
  </si>
  <si>
    <t>Kiambu</t>
  </si>
  <si>
    <t>Turkana</t>
  </si>
  <si>
    <t>West Pokot</t>
  </si>
  <si>
    <t>Samburu</t>
  </si>
  <si>
    <t>Trans Nzoia</t>
  </si>
  <si>
    <t>Uasin Gishu</t>
  </si>
  <si>
    <t>Elgeyo-Marakwet</t>
  </si>
  <si>
    <t>Nandi</t>
  </si>
  <si>
    <t>Baringo</t>
  </si>
  <si>
    <t>Laikipia</t>
  </si>
  <si>
    <t>Nakuru</t>
  </si>
  <si>
    <t>Narok</t>
  </si>
  <si>
    <t>Kajiado</t>
  </si>
  <si>
    <t>Bomet</t>
  </si>
  <si>
    <t>Kakamega</t>
  </si>
  <si>
    <t>Vihiga</t>
  </si>
  <si>
    <t>Bungoma</t>
  </si>
  <si>
    <t>Busia</t>
  </si>
  <si>
    <t>Siaya</t>
  </si>
  <si>
    <t>Kisumu</t>
  </si>
  <si>
    <t>Homabay</t>
  </si>
  <si>
    <t>Migori</t>
  </si>
  <si>
    <t>Kisii</t>
  </si>
  <si>
    <t>Nyamira</t>
  </si>
  <si>
    <t>Nairobi City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</si>
  <si>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</si>
  <si>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</si>
  <si>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</si>
  <si>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</si>
  <si>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</si>
  <si>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</si>
  <si>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</si>
  <si>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</si>
  <si>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</si>
  <si>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</si>
  <si>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</si>
  <si>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</si>
  <si>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</si>
  <si>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</si>
  <si>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</si>
  <si>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</si>
  <si>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</si>
  <si>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</si>
  <si>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</si>
  <si>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</si>
  <si>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</si>
  <si>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</si>
  <si>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</si>
  <si>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</si>
  <si>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</si>
  <si>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</si>
  <si>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</si>
  <si>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</si>
  <si>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</si>
  <si>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</si>
  <si>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</si>
  <si>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</si>
  <si>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</si>
  <si>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</si>
  <si>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</si>
  <si>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</si>
  <si>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</si>
  <si>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</si>
  <si>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</si>
  <si>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</si>
  <si>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</si>
  <si>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</si>
  <si>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</si>
  <si>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</si>
  <si>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</si>
  <si>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</si>
  <si>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</si>
  <si>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Kericho</t>
  </si>
  <si>
    <t>2023/24 Kenya Housing Survey - Basic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</si>
</sst>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10" fontId="0" fillId="0" borderId="0" xfId="2" applyNumberFormat="1" applyFont="1"/>
    <xf numFmtId="0" fontId="0" fillId="0" borderId="0" xfId="0" quotePrefix="1"/>
    <xf numFmtId="3" fontId="0" fillId="0" borderId="0" xfId="0" applyNumberFormat="1"/>
    <xf numFmtId="1" fontId="0" fillId="0" borderId="0" xfId="0" applyNumberFormat="1"/>
    <xf numFmtId="0" fontId="4" fillId="0" borderId="0" xfId="3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nbs.or.ke/wp-content/uploads/2025/01/2023-24-Kenya-Housing-Survey-Basic-Report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BB1E-8F47-4485-B2DC-57FC808A08F0}">
  <dimension ref="B1:G55"/>
  <sheetViews>
    <sheetView tabSelected="1" topLeftCell="A31" workbookViewId="0">
      <selection activeCell="H59" sqref="H59"/>
    </sheetView>
  </sheetViews>
  <sheetFormatPr defaultRowHeight="15" x14ac:dyDescent="0.25"/>
  <cols>
    <col min="2" max="2" width="21" customWidth="1"/>
    <col min="3" max="3" width="19.140625" customWidth="1"/>
    <col min="4" max="4" width="19" customWidth="1"/>
    <col min="5" max="5" width="15.7109375" customWidth="1"/>
    <col min="6" max="6" width="12.7109375" customWidth="1"/>
  </cols>
  <sheetData>
    <row r="1" spans="2:6" x14ac:dyDescent="0.25">
      <c r="C1" s="1" t="s">
        <v>4</v>
      </c>
      <c r="D1" s="4">
        <f>SUM(D4:D5)</f>
        <v>51525586</v>
      </c>
      <c r="E1" s="1" t="s">
        <v>8</v>
      </c>
    </row>
    <row r="2" spans="2:6" x14ac:dyDescent="0.25">
      <c r="C2" t="s">
        <v>5</v>
      </c>
      <c r="D2" s="3">
        <f>0.495*D1</f>
        <v>25505165.07</v>
      </c>
      <c r="E2" s="5">
        <v>0.495</v>
      </c>
    </row>
    <row r="3" spans="2:6" x14ac:dyDescent="0.25">
      <c r="C3" t="s">
        <v>6</v>
      </c>
      <c r="D3" s="3">
        <f>0.505*D1</f>
        <v>26020420.93</v>
      </c>
      <c r="E3" s="5">
        <v>0.505</v>
      </c>
    </row>
    <row r="4" spans="2:6" x14ac:dyDescent="0.25">
      <c r="C4" t="s">
        <v>7</v>
      </c>
      <c r="D4" s="2">
        <v>35150632</v>
      </c>
      <c r="E4" s="5">
        <f>D4/D1</f>
        <v>0.68219761731579331</v>
      </c>
    </row>
    <row r="5" spans="2:6" x14ac:dyDescent="0.25">
      <c r="C5" t="s">
        <v>9</v>
      </c>
      <c r="D5" s="2">
        <v>16374954</v>
      </c>
      <c r="E5" s="5">
        <f>D5/D1</f>
        <v>0.31780238268420663</v>
      </c>
    </row>
    <row r="7" spans="2:6" x14ac:dyDescent="0.25">
      <c r="B7" s="1" t="s">
        <v>10</v>
      </c>
      <c r="C7" s="1" t="s">
        <v>0</v>
      </c>
      <c r="D7" s="1" t="s">
        <v>3</v>
      </c>
      <c r="E7" s="1" t="s">
        <v>1</v>
      </c>
      <c r="F7" s="1" t="s">
        <v>2</v>
      </c>
    </row>
    <row r="8" spans="2:6" x14ac:dyDescent="0.25">
      <c r="B8" s="6" t="s">
        <v>57</v>
      </c>
      <c r="C8" t="s">
        <v>11</v>
      </c>
      <c r="D8">
        <v>1311860</v>
      </c>
      <c r="E8" s="8">
        <f>0.498*D8</f>
        <v>653306.28</v>
      </c>
      <c r="F8" s="8">
        <f>0.502*D8</f>
        <v>658553.72</v>
      </c>
    </row>
    <row r="9" spans="2:6" x14ac:dyDescent="0.25">
      <c r="B9" s="6" t="s">
        <v>58</v>
      </c>
      <c r="C9" t="s">
        <v>12</v>
      </c>
      <c r="D9">
        <v>944464</v>
      </c>
      <c r="E9" s="8">
        <f>0.496*D9</f>
        <v>468454.14399999997</v>
      </c>
      <c r="F9" s="8">
        <f>0.504*D9</f>
        <v>476009.85600000003</v>
      </c>
    </row>
    <row r="10" spans="2:6" x14ac:dyDescent="0.25">
      <c r="B10" s="6" t="s">
        <v>59</v>
      </c>
      <c r="C10" t="s">
        <v>13</v>
      </c>
      <c r="D10">
        <v>1577335</v>
      </c>
      <c r="E10" s="8">
        <f>0.497*D10</f>
        <v>783935.495</v>
      </c>
      <c r="F10" s="8">
        <f>0.503*D10</f>
        <v>793399.505</v>
      </c>
    </row>
    <row r="11" spans="2:6" x14ac:dyDescent="0.25">
      <c r="B11" s="6" t="s">
        <v>60</v>
      </c>
      <c r="C11" t="s">
        <v>14</v>
      </c>
      <c r="D11">
        <v>352549</v>
      </c>
      <c r="E11" s="8">
        <f>0.494*D11</f>
        <v>174159.20600000001</v>
      </c>
      <c r="F11" s="8">
        <f>0.506*D11</f>
        <v>178389.79399999999</v>
      </c>
    </row>
    <row r="12" spans="2:6" x14ac:dyDescent="0.25">
      <c r="B12" s="6" t="s">
        <v>61</v>
      </c>
      <c r="C12" t="s">
        <v>15</v>
      </c>
      <c r="D12">
        <v>167332</v>
      </c>
      <c r="E12" s="8">
        <f>0.499*D12</f>
        <v>83498.668000000005</v>
      </c>
      <c r="F12" s="8">
        <f>0.501*D12</f>
        <v>83833.331999999995</v>
      </c>
    </row>
    <row r="13" spans="2:6" x14ac:dyDescent="0.25">
      <c r="B13" s="6" t="s">
        <v>62</v>
      </c>
      <c r="C13" t="s">
        <v>16</v>
      </c>
      <c r="D13">
        <v>363990</v>
      </c>
      <c r="E13" s="8">
        <f>0.493*D13</f>
        <v>179447.07</v>
      </c>
      <c r="F13" s="8">
        <f>0.507*D13</f>
        <v>184542.93</v>
      </c>
    </row>
    <row r="14" spans="2:6" x14ac:dyDescent="0.25">
      <c r="B14" s="6" t="s">
        <v>63</v>
      </c>
      <c r="C14" t="s">
        <v>17</v>
      </c>
      <c r="D14">
        <v>927031</v>
      </c>
      <c r="E14" s="8">
        <f>0.495*D14</f>
        <v>458880.34499999997</v>
      </c>
      <c r="F14" s="8">
        <f>0.505*D14</f>
        <v>468150.65500000003</v>
      </c>
    </row>
    <row r="15" spans="2:6" x14ac:dyDescent="0.25">
      <c r="B15" s="6" t="s">
        <v>64</v>
      </c>
      <c r="C15" t="s">
        <v>18</v>
      </c>
      <c r="D15">
        <v>870636</v>
      </c>
      <c r="E15" s="8">
        <f>0.49*D15</f>
        <v>426611.64</v>
      </c>
      <c r="F15" s="8">
        <f>0.51*D15</f>
        <v>444024.36</v>
      </c>
    </row>
    <row r="16" spans="2:6" x14ac:dyDescent="0.25">
      <c r="B16" s="6" t="s">
        <v>65</v>
      </c>
      <c r="C16" t="s">
        <v>19</v>
      </c>
      <c r="D16">
        <v>959236</v>
      </c>
      <c r="E16" s="8">
        <f>0.49*D16</f>
        <v>470025.64</v>
      </c>
      <c r="F16" s="8">
        <f>0.51*D16</f>
        <v>489210.36</v>
      </c>
    </row>
    <row r="17" spans="2:6" x14ac:dyDescent="0.25">
      <c r="B17" s="6" t="s">
        <v>66</v>
      </c>
      <c r="C17" t="s">
        <v>20</v>
      </c>
      <c r="D17">
        <v>515292</v>
      </c>
      <c r="E17" s="8">
        <f>0.497*D17</f>
        <v>256100.12400000001</v>
      </c>
      <c r="F17" s="8">
        <f>0.503*D17</f>
        <v>259191.87599999999</v>
      </c>
    </row>
    <row r="18" spans="2:6" x14ac:dyDescent="0.25">
      <c r="B18" s="6" t="s">
        <v>67</v>
      </c>
      <c r="C18" t="s">
        <v>21</v>
      </c>
      <c r="D18">
        <v>315937</v>
      </c>
      <c r="E18" s="8">
        <f>0.489*D18</f>
        <v>154493.193</v>
      </c>
      <c r="F18" s="8">
        <f>0.511*D18</f>
        <v>161443.807</v>
      </c>
    </row>
    <row r="19" spans="2:6" x14ac:dyDescent="0.25">
      <c r="B19" s="6" t="s">
        <v>68</v>
      </c>
      <c r="C19" t="s">
        <v>22</v>
      </c>
      <c r="D19">
        <v>1625982</v>
      </c>
      <c r="E19" s="8">
        <f>0.497*D19</f>
        <v>808113.054</v>
      </c>
      <c r="F19" s="8">
        <f>0.503*D19</f>
        <v>817868.946</v>
      </c>
    </row>
    <row r="20" spans="2:6" x14ac:dyDescent="0.25">
      <c r="B20" s="6" t="s">
        <v>69</v>
      </c>
      <c r="C20" t="s">
        <v>23</v>
      </c>
      <c r="D20">
        <v>416383</v>
      </c>
      <c r="E20" s="8">
        <f>0.491*D20</f>
        <v>204444.05299999999</v>
      </c>
      <c r="F20" s="8">
        <f>0.509*D20</f>
        <v>211938.94700000001</v>
      </c>
    </row>
    <row r="21" spans="2:6" x14ac:dyDescent="0.25">
      <c r="B21" s="6" t="s">
        <v>70</v>
      </c>
      <c r="C21" t="s">
        <v>24</v>
      </c>
      <c r="D21">
        <v>648425</v>
      </c>
      <c r="E21" s="8">
        <f>0.494*D21</f>
        <v>320321.95</v>
      </c>
      <c r="F21" s="8">
        <f>0.506*D21</f>
        <v>328103.05</v>
      </c>
    </row>
    <row r="22" spans="2:6" x14ac:dyDescent="0.25">
      <c r="B22" s="6" t="s">
        <v>71</v>
      </c>
      <c r="C22" t="s">
        <v>25</v>
      </c>
      <c r="D22">
        <v>1229790</v>
      </c>
      <c r="E22" s="8">
        <f>0.49*D22</f>
        <v>602597.1</v>
      </c>
      <c r="F22" s="8">
        <f>0.51*D22</f>
        <v>627192.9</v>
      </c>
    </row>
    <row r="23" spans="2:6" x14ac:dyDescent="0.25">
      <c r="B23" s="6" t="s">
        <v>72</v>
      </c>
      <c r="C23" t="s">
        <v>26</v>
      </c>
      <c r="D23">
        <v>1487758</v>
      </c>
      <c r="E23" s="8">
        <f>0.495*D23</f>
        <v>736440.21</v>
      </c>
      <c r="F23" s="8">
        <f>0.505*D23</f>
        <v>751317.79</v>
      </c>
    </row>
    <row r="24" spans="2:6" x14ac:dyDescent="0.25">
      <c r="B24" s="6" t="s">
        <v>73</v>
      </c>
      <c r="C24" t="s">
        <v>27</v>
      </c>
      <c r="D24">
        <v>1042300</v>
      </c>
      <c r="E24" s="8">
        <f>0.492*D24</f>
        <v>512811.6</v>
      </c>
      <c r="F24" s="8">
        <f>0.508*D24</f>
        <v>529488.4</v>
      </c>
    </row>
    <row r="25" spans="2:6" x14ac:dyDescent="0.25">
      <c r="B25" s="6" t="s">
        <v>74</v>
      </c>
      <c r="C25" t="s">
        <v>28</v>
      </c>
      <c r="D25">
        <v>695531</v>
      </c>
      <c r="E25" s="8">
        <f>0.492*D25</f>
        <v>342201.25199999998</v>
      </c>
      <c r="F25" s="8">
        <f>0.508*D25</f>
        <v>353329.74800000002</v>
      </c>
    </row>
    <row r="26" spans="2:6" x14ac:dyDescent="0.25">
      <c r="B26" s="6" t="s">
        <v>75</v>
      </c>
      <c r="C26" t="s">
        <v>29</v>
      </c>
      <c r="D26">
        <v>835408</v>
      </c>
      <c r="E26" s="8">
        <f>0.49*D26</f>
        <v>409349.92</v>
      </c>
      <c r="F26" s="8">
        <f>0.51*D26</f>
        <v>426058.08</v>
      </c>
    </row>
    <row r="27" spans="2:6" x14ac:dyDescent="0.25">
      <c r="B27" s="6" t="s">
        <v>76</v>
      </c>
      <c r="C27" t="s">
        <v>30</v>
      </c>
      <c r="D27">
        <v>653112</v>
      </c>
      <c r="E27" s="8">
        <f>D27*0.488</f>
        <v>318718.65600000002</v>
      </c>
      <c r="F27" s="8">
        <f>0.512*D27</f>
        <v>334393.34399999998</v>
      </c>
    </row>
    <row r="28" spans="2:6" x14ac:dyDescent="0.25">
      <c r="B28" s="6" t="s">
        <v>77</v>
      </c>
      <c r="C28" t="s">
        <v>31</v>
      </c>
      <c r="D28">
        <v>1112288</v>
      </c>
      <c r="E28" s="8">
        <f>0.491*D28</f>
        <v>546133.40799999994</v>
      </c>
      <c r="F28" s="8">
        <f>0.509*D28</f>
        <v>566154.59200000006</v>
      </c>
    </row>
    <row r="29" spans="2:6" x14ac:dyDescent="0.25">
      <c r="B29" s="6" t="s">
        <v>78</v>
      </c>
      <c r="C29" t="s">
        <v>32</v>
      </c>
      <c r="D29">
        <v>2652880</v>
      </c>
      <c r="E29" s="8">
        <f>0.496*D29</f>
        <v>1315828.48</v>
      </c>
      <c r="F29" s="8">
        <f>0.504*D29</f>
        <v>1337051.52</v>
      </c>
    </row>
    <row r="30" spans="2:6" x14ac:dyDescent="0.25">
      <c r="B30" s="6" t="s">
        <v>79</v>
      </c>
      <c r="C30" t="s">
        <v>33</v>
      </c>
      <c r="D30">
        <v>1022773</v>
      </c>
      <c r="E30" s="8">
        <f>0.494*D30</f>
        <v>505249.86200000002</v>
      </c>
      <c r="F30" s="8">
        <f>0.506*D30</f>
        <v>517523.13799999998</v>
      </c>
    </row>
    <row r="31" spans="2:6" x14ac:dyDescent="0.25">
      <c r="B31" s="6" t="s">
        <v>80</v>
      </c>
      <c r="C31" t="s">
        <v>34</v>
      </c>
      <c r="D31">
        <v>676326</v>
      </c>
      <c r="E31" s="8">
        <f>0.493*D31</f>
        <v>333428.71799999999</v>
      </c>
      <c r="F31" s="8">
        <f>0.507*D31</f>
        <v>342897.28200000001</v>
      </c>
    </row>
    <row r="32" spans="2:6" x14ac:dyDescent="0.25">
      <c r="B32" s="6" t="s">
        <v>81</v>
      </c>
      <c r="C32" t="s">
        <v>35</v>
      </c>
      <c r="D32" s="7">
        <v>348298</v>
      </c>
      <c r="E32" s="8">
        <f>0.495*D32</f>
        <v>172407.51</v>
      </c>
      <c r="F32" s="8">
        <f>0.505*D32</f>
        <v>175890.49</v>
      </c>
    </row>
    <row r="33" spans="2:6" x14ac:dyDescent="0.25">
      <c r="B33" s="6" t="s">
        <v>82</v>
      </c>
      <c r="C33" t="s">
        <v>36</v>
      </c>
      <c r="D33">
        <v>1069039</v>
      </c>
      <c r="E33" s="8">
        <f>0.498*D33</f>
        <v>532381.42200000002</v>
      </c>
      <c r="F33" s="8">
        <f>0.502*D33</f>
        <v>536657.57799999998</v>
      </c>
    </row>
    <row r="34" spans="2:6" x14ac:dyDescent="0.25">
      <c r="B34" s="6" t="s">
        <v>83</v>
      </c>
      <c r="C34" t="s">
        <v>37</v>
      </c>
      <c r="D34">
        <v>1257330</v>
      </c>
      <c r="E34" s="8">
        <f>0.496*D34</f>
        <v>623635.68000000005</v>
      </c>
      <c r="F34" s="8">
        <f>0.504*D34</f>
        <v>633694.31999999995</v>
      </c>
    </row>
    <row r="35" spans="2:6" x14ac:dyDescent="0.25">
      <c r="B35" s="6" t="s">
        <v>84</v>
      </c>
      <c r="C35" t="s">
        <v>38</v>
      </c>
      <c r="D35">
        <v>495239</v>
      </c>
      <c r="E35" s="8">
        <f>0.496*D35</f>
        <v>245638.54399999999</v>
      </c>
      <c r="F35" s="8">
        <f>0.504*D35</f>
        <v>249600.45600000001</v>
      </c>
    </row>
    <row r="36" spans="2:6" x14ac:dyDescent="0.25">
      <c r="B36" s="6" t="s">
        <v>85</v>
      </c>
      <c r="C36" t="s">
        <v>39</v>
      </c>
      <c r="D36">
        <v>951460</v>
      </c>
      <c r="E36" s="8">
        <f>0.49*D36</f>
        <v>466215.39999999997</v>
      </c>
      <c r="F36" s="8">
        <f>0.51*D36</f>
        <v>485244.60000000003</v>
      </c>
    </row>
    <row r="37" spans="2:6" x14ac:dyDescent="0.25">
      <c r="B37" s="6" t="s">
        <v>86</v>
      </c>
      <c r="C37" t="s">
        <v>40</v>
      </c>
      <c r="D37">
        <v>733333</v>
      </c>
      <c r="E37" s="8">
        <f>0.493*D37</f>
        <v>361533.16899999999</v>
      </c>
      <c r="F37" s="8">
        <f>0.507*D37</f>
        <v>371799.83100000001</v>
      </c>
    </row>
    <row r="38" spans="2:6" x14ac:dyDescent="0.25">
      <c r="B38" s="6" t="s">
        <v>87</v>
      </c>
      <c r="C38" t="s">
        <v>41</v>
      </c>
      <c r="D38">
        <v>561223</v>
      </c>
      <c r="E38" s="8">
        <f>0.483*D38</f>
        <v>271070.70899999997</v>
      </c>
      <c r="F38" s="8">
        <f>0.517*D38</f>
        <v>290152.29100000003</v>
      </c>
    </row>
    <row r="39" spans="2:6" x14ac:dyDescent="0.25">
      <c r="B39" s="6" t="s">
        <v>88</v>
      </c>
      <c r="C39" t="s">
        <v>42</v>
      </c>
      <c r="D39">
        <v>2347849</v>
      </c>
      <c r="E39" s="8">
        <f>0.496*D39</f>
        <v>1164533.1040000001</v>
      </c>
      <c r="F39" s="8">
        <f>0.504*D39</f>
        <v>1183315.8959999999</v>
      </c>
    </row>
    <row r="40" spans="2:6" x14ac:dyDescent="0.25">
      <c r="B40" s="6" t="s">
        <v>89</v>
      </c>
      <c r="C40" t="s">
        <v>43</v>
      </c>
      <c r="D40">
        <v>1284204</v>
      </c>
      <c r="E40" s="8">
        <f>0.494*D40</f>
        <v>634396.77599999995</v>
      </c>
      <c r="F40" s="8">
        <f>0.506*D40</f>
        <v>649807.22400000005</v>
      </c>
    </row>
    <row r="41" spans="2:6" x14ac:dyDescent="0.25">
      <c r="B41" s="6" t="s">
        <v>90</v>
      </c>
      <c r="C41" t="s">
        <v>44</v>
      </c>
      <c r="D41">
        <v>1268261</v>
      </c>
      <c r="E41" s="8">
        <f>0.497*D41</f>
        <v>630325.71699999995</v>
      </c>
      <c r="F41" s="8">
        <f>0.503*D41</f>
        <v>637935.28300000005</v>
      </c>
    </row>
    <row r="42" spans="2:6" x14ac:dyDescent="0.25">
      <c r="B42" s="6" t="s">
        <v>91</v>
      </c>
      <c r="C42" t="s">
        <v>104</v>
      </c>
      <c r="D42">
        <v>954896</v>
      </c>
      <c r="E42" s="8">
        <f>0.493*D42</f>
        <v>470763.728</v>
      </c>
      <c r="F42" s="8">
        <f>0.507*D42</f>
        <v>484132.272</v>
      </c>
    </row>
    <row r="43" spans="2:6" x14ac:dyDescent="0.25">
      <c r="B43" s="6" t="s">
        <v>92</v>
      </c>
      <c r="C43" t="s">
        <v>45</v>
      </c>
      <c r="D43">
        <v>939761</v>
      </c>
      <c r="E43" s="8">
        <f>0.491*D43</f>
        <v>461422.65100000001</v>
      </c>
      <c r="F43" s="8">
        <f>0.509*D43</f>
        <v>478338.34899999999</v>
      </c>
    </row>
    <row r="44" spans="2:6" x14ac:dyDescent="0.25">
      <c r="B44" s="6" t="s">
        <v>93</v>
      </c>
      <c r="C44" t="s">
        <v>46</v>
      </c>
      <c r="D44">
        <v>2002435</v>
      </c>
      <c r="E44" s="8">
        <f>0.501*D44</f>
        <v>1003219.9350000001</v>
      </c>
      <c r="F44" s="8">
        <f>0.499*D44</f>
        <v>999215.06499999994</v>
      </c>
    </row>
    <row r="45" spans="2:6" x14ac:dyDescent="0.25">
      <c r="B45" s="6" t="s">
        <v>94</v>
      </c>
      <c r="C45" t="s">
        <v>47</v>
      </c>
      <c r="D45">
        <v>625765</v>
      </c>
      <c r="E45" s="8">
        <f>0.486*D45</f>
        <v>304121.78999999998</v>
      </c>
      <c r="F45" s="8">
        <f>D45*0.514</f>
        <v>321643.21000000002</v>
      </c>
    </row>
    <row r="46" spans="2:6" x14ac:dyDescent="0.25">
      <c r="B46" s="6" t="s">
        <v>95</v>
      </c>
      <c r="C46" t="s">
        <v>48</v>
      </c>
      <c r="D46">
        <v>1786973</v>
      </c>
      <c r="E46" s="8">
        <f>0.504*D46</f>
        <v>900634.39199999999</v>
      </c>
      <c r="F46" s="8">
        <f>0.496*D46</f>
        <v>886338.60800000001</v>
      </c>
    </row>
    <row r="47" spans="2:6" x14ac:dyDescent="0.25">
      <c r="B47" s="6" t="s">
        <v>96</v>
      </c>
      <c r="C47" t="s">
        <v>49</v>
      </c>
      <c r="D47">
        <v>968763</v>
      </c>
      <c r="E47" s="8">
        <f>0.494*D47</f>
        <v>478568.92200000002</v>
      </c>
      <c r="F47" s="8">
        <f>0.506*D47</f>
        <v>490194.07799999998</v>
      </c>
    </row>
    <row r="48" spans="2:6" x14ac:dyDescent="0.25">
      <c r="B48" s="6" t="s">
        <v>97</v>
      </c>
      <c r="C48" t="s">
        <v>50</v>
      </c>
      <c r="D48">
        <v>1059458</v>
      </c>
      <c r="E48" s="8">
        <f>0.505*D48</f>
        <v>535026.29</v>
      </c>
      <c r="F48" s="8">
        <f>0.495*D48</f>
        <v>524431.71</v>
      </c>
    </row>
    <row r="49" spans="2:7" x14ac:dyDescent="0.25">
      <c r="B49" s="6" t="s">
        <v>98</v>
      </c>
      <c r="C49" t="s">
        <v>51</v>
      </c>
      <c r="D49">
        <v>1248474</v>
      </c>
      <c r="E49" s="8">
        <f>0.497*D49</f>
        <v>620491.57799999998</v>
      </c>
      <c r="F49" s="8">
        <f>0.503*D49</f>
        <v>627982.42200000002</v>
      </c>
    </row>
    <row r="50" spans="2:7" x14ac:dyDescent="0.25">
      <c r="B50" s="6" t="s">
        <v>99</v>
      </c>
      <c r="C50" t="s">
        <v>52</v>
      </c>
      <c r="D50">
        <v>1231659</v>
      </c>
      <c r="E50" s="8">
        <f>0.491*D50</f>
        <v>604744.56900000002</v>
      </c>
      <c r="F50" s="8">
        <f>0.509*D50</f>
        <v>626914.43099999998</v>
      </c>
    </row>
    <row r="51" spans="2:7" x14ac:dyDescent="0.25">
      <c r="B51" s="6" t="s">
        <v>100</v>
      </c>
      <c r="C51" t="s">
        <v>53</v>
      </c>
      <c r="D51">
        <v>1234082</v>
      </c>
      <c r="E51" s="8">
        <f>0.492*D51</f>
        <v>607168.34400000004</v>
      </c>
      <c r="F51" s="8">
        <f>0.508*D51</f>
        <v>626913.65599999996</v>
      </c>
    </row>
    <row r="52" spans="2:7" x14ac:dyDescent="0.25">
      <c r="B52" s="6" t="s">
        <v>101</v>
      </c>
      <c r="C52" t="s">
        <v>54</v>
      </c>
      <c r="D52">
        <v>1344907</v>
      </c>
      <c r="E52" s="8">
        <f>0.496*D52</f>
        <v>667073.87199999997</v>
      </c>
      <c r="F52" s="8">
        <f>0.504*D52</f>
        <v>677833.12800000003</v>
      </c>
    </row>
    <row r="53" spans="2:7" x14ac:dyDescent="0.25">
      <c r="B53" s="6" t="s">
        <v>102</v>
      </c>
      <c r="C53" t="s">
        <v>55</v>
      </c>
      <c r="D53">
        <v>657502</v>
      </c>
      <c r="E53" s="8">
        <f>0.484*D53</f>
        <v>318230.96799999999</v>
      </c>
      <c r="F53" s="8">
        <f>0.516*D53</f>
        <v>339271.03200000001</v>
      </c>
    </row>
    <row r="54" spans="2:7" x14ac:dyDescent="0.25">
      <c r="B54" s="6" t="s">
        <v>103</v>
      </c>
      <c r="C54" t="s">
        <v>56</v>
      </c>
      <c r="D54">
        <v>4750056</v>
      </c>
      <c r="E54">
        <f>0.5*D54</f>
        <v>2375028</v>
      </c>
      <c r="F54">
        <f>0.5*D54</f>
        <v>2375028</v>
      </c>
    </row>
    <row r="55" spans="2:7" x14ac:dyDescent="0.25">
      <c r="B55" s="9" t="s">
        <v>105</v>
      </c>
      <c r="C55" s="9"/>
      <c r="D55" s="9"/>
      <c r="E55" s="9"/>
      <c r="F55" s="9"/>
      <c r="G55" s="9"/>
    </row>
  </sheetData>
  <mergeCells count="1">
    <mergeCell ref="B55:G55"/>
  </mergeCells>
  <phoneticPr fontId="3" type="noConversion"/>
  <hyperlinks>
    <hyperlink ref="B55:G55" r:id="rId1" display="2023/24 Kenya Housing Survey - Basic Report" xr:uid="{AFE69C42-BC47-4782-A595-F5440CB3AA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Mabele</dc:creator>
  <cp:lastModifiedBy>Leonard Mabele</cp:lastModifiedBy>
  <dcterms:created xsi:type="dcterms:W3CDTF">2025-02-21T07:28:06Z</dcterms:created>
  <dcterms:modified xsi:type="dcterms:W3CDTF">2025-02-23T08:43:26Z</dcterms:modified>
</cp:coreProperties>
</file>